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Кор №5 ПЗ20" sheetId="1" r:id="rId1"/>
    <sheet name="Кор №5 ПЗ 20 иск. закупки" sheetId="3" r:id="rId2"/>
  </sheets>
  <definedNames>
    <definedName name="_xlnm._FilterDatabase" localSheetId="1" hidden="1">'Кор №5 ПЗ 20 иск. закупки'!$A$16:$AW$16</definedName>
    <definedName name="_xlnm._FilterDatabase" localSheetId="0" hidden="1">'Кор №5 ПЗ20'!$A$15:$AW$23</definedName>
  </definedNames>
  <calcPr calcId="152511"/>
</workbook>
</file>

<file path=xl/calcChain.xml><?xml version="1.0" encoding="utf-8"?>
<calcChain xmlns="http://schemas.openxmlformats.org/spreadsheetml/2006/main">
  <c r="AJ27" i="1" l="1"/>
  <c r="AI27" i="1"/>
  <c r="W28" i="1"/>
  <c r="W27" i="1"/>
  <c r="Q26" i="1" l="1"/>
  <c r="R26" i="1"/>
  <c r="Q23" i="1"/>
  <c r="R23" i="1"/>
  <c r="Q16" i="1"/>
  <c r="R16" i="1"/>
  <c r="AB17" i="1" l="1"/>
  <c r="W17" i="1"/>
  <c r="AI17" i="1" s="1"/>
  <c r="AJ17" i="1" s="1"/>
  <c r="Q17" i="1"/>
  <c r="R33" i="1" l="1"/>
  <c r="Q33" i="1"/>
</calcChain>
</file>

<file path=xl/sharedStrings.xml><?xml version="1.0" encoding="utf-8"?>
<sst xmlns="http://schemas.openxmlformats.org/spreadsheetml/2006/main" count="453" uniqueCount="153">
  <si>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</si>
  <si>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</si>
  <si>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</si>
  <si>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</si>
  <si>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</si>
  <si>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</si>
  <si>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</si>
  <si>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</si>
  <si>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</si>
  <si>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</si>
  <si>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</si>
  <si>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</si>
  <si>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</si>
  <si>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</si>
  <si>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</si>
  <si>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</si>
  <si>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</si>
  <si>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</si>
  <si>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</si>
  <si>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</si>
  <si>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</si>
  <si>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</si>
  <si>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</si>
  <si>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</si>
  <si>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</si>
  <si>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</si>
  <si>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</si>
  <si>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</si>
  <si>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</si>
  <si>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</si>
  <si>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</si>
  <si>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</si>
  <si>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</si>
  <si>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</si>
  <si>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</si>
  <si>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</si>
  <si>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</si>
  <si>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</si>
  <si>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</si>
  <si>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</si>
  <si>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</si>
  <si>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</si>
  <si>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</si>
  <si>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</si>
  <si>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</si>
  <si>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</si>
  <si>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</si>
  <si>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</si>
  <si>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</si>
  <si>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</si>
  <si>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</si>
  <si>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</si>
  <si>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</si>
  <si>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</si>
  <si>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</si>
  <si>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</si>
  <si>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</si>
  <si>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</si>
  <si>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</si>
  <si>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</si>
  <si>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</si>
  <si>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</si>
  <si>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</si>
  <si>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</si>
  <si>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</si>
  <si>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</si>
  <si>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</si>
  <si>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</si>
  <si>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</si>
  <si>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</si>
  <si>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</si>
  <si>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</si>
  <si>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</si>
  <si>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</si>
  <si>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</si>
  <si>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</si>
  <si>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Итого</t>
  </si>
  <si>
    <t>Закупки исключенные из Плана закупки</t>
  </si>
  <si>
    <t>7.Прочие закупки</t>
  </si>
  <si>
    <t>ПТО</t>
  </si>
  <si>
    <t>Работы</t>
  </si>
  <si>
    <t>4. Закупки в области информационных технологий</t>
  </si>
  <si>
    <t>ГО</t>
  </si>
  <si>
    <t>МТОиР</t>
  </si>
  <si>
    <t>Корректировка №4 План закупки АО «ЧАК» на 2020 год</t>
  </si>
  <si>
    <t>Корректировка наименования и сроков проведения закупочной процедуры</t>
  </si>
  <si>
    <t>НДС не облагается в соответствии с п.п. 14 п. 2 ст. 149 НК РФ
Корректировка сроков проведения закупочной процедуры. Уменшение НМЦ на 400 рублей.</t>
  </si>
  <si>
    <t>НДС не облагается в соответствии с п.п. 14 п. 2 ст. 149 НК РФ
Корректировка сроков проведения закупочной процедуры. Увеличение НМЦ на 120 рублей.</t>
  </si>
  <si>
    <t>ОМТС</t>
  </si>
  <si>
    <t>МТРиО</t>
  </si>
  <si>
    <t>Поставка металлопродукции и металлоизделий</t>
  </si>
  <si>
    <t>24.10.1</t>
  </si>
  <si>
    <t>Запрос предложений в электронной форме</t>
  </si>
  <si>
    <t>электронная</t>
  </si>
  <si>
    <t>усл.ед</t>
  </si>
  <si>
    <t>В счет экономии:
закупка 2027 лот 20 "Поставка респираторов" - 70566.22 руб. с НДС;
закупка 2027 лот 25 "Оказание услуг по поверке датчиков газоанализатора Сигма-03 ИПК-4.4" - 24 888 руб. с НДС (исключена из Плана в корректировке №4);
закупка 2027 лот 26 "Поставка датчиков для газоанализатора Сигма-03 ИПК-4.4" - 47 391 руб. с НДС (исключена из Плана в корректировке №4).</t>
  </si>
  <si>
    <t>Поставка пиломатериала</t>
  </si>
  <si>
    <t>16.10.1</t>
  </si>
  <si>
    <t>м3</t>
  </si>
  <si>
    <t>Выполнение работ по проведению  технического осмотра транспортных средств в с. Батырево</t>
  </si>
  <si>
    <t>71.20.5</t>
  </si>
  <si>
    <t xml:space="preserve">Расчет на основе поставновления Правительства </t>
  </si>
  <si>
    <t>Выполнение работ по проведению технического осмотра транспортных средств в г.Цивильске</t>
  </si>
  <si>
    <t>Поставка спецобуви</t>
  </si>
  <si>
    <t>15.20</t>
  </si>
  <si>
    <t>15.20.13</t>
  </si>
  <si>
    <t>ГЭ</t>
  </si>
  <si>
    <t>Поставка термопреобразователей сопротивления для теплосчетчика СТУ-1</t>
  </si>
  <si>
    <t>26.51.5</t>
  </si>
  <si>
    <t>26.51.85.130</t>
  </si>
  <si>
    <t>Перенос сроков проведения процедуры</t>
  </si>
  <si>
    <t>5448 руб. с НДС по статье БДДС 02.01.11.16.02.00 "Опрлата расходов на содержание автотранспорта" на 2020 год.
18636 руб. с НДС в счет обеспечения потребности 2021 года.</t>
  </si>
  <si>
    <t>22776 руб. с НДС по статье БДДС "Оплата прочих работ и услуг производственного характера" на 2020 год.
70860 руб. с НДС в счет обеспечения потребности 2021 года.</t>
  </si>
  <si>
    <t>В счет статьи БДДС 02.01.01.04.00.00 "Оплата спецодежды и СИЗ": 
8 000 руб. сложившаяся экономия по результатам 8 месяцев;
20 000 руб. из расчета 5 000 руб в рамках предусмотренного финансирования.</t>
  </si>
  <si>
    <t>В счет экономии по закупке №2013 лот №22 "Оказание услуг по проведению электрических испытаний электрооборудования, кранов и вышек" Начальная (максимальная) цена лота 181 637.86 рур. без НДС сумма заключенного договора 165 663.20 руб. без НДС. Экономия составила 15 974.66 руб. без НДС</t>
  </si>
  <si>
    <t>ОВТ</t>
  </si>
  <si>
    <t>ИТ</t>
  </si>
  <si>
    <t>Поставка расходных материалов и запасных частей для принтеров</t>
  </si>
  <si>
    <t>26.20</t>
  </si>
  <si>
    <t>26.20.1</t>
  </si>
  <si>
    <t>Приобретение прав на использование програмнного обеспечения для составления сметных расчетов</t>
  </si>
  <si>
    <t>62.01.29</t>
  </si>
  <si>
    <t>46.51.2</t>
  </si>
  <si>
    <t>Корректировка сроков проведения процедуры</t>
  </si>
  <si>
    <t>НДС не облагается, в соответствии с п. п. 26 п.2 ст. 149 НК РФ
Корректировка сроков проведения процедуры. Уменьшение начальной (максимальной) цены на 18 080 руб., НДС не облагается</t>
  </si>
  <si>
    <t>Снабжение тепловой энергией в горячей воде</t>
  </si>
  <si>
    <t>35.30.14</t>
  </si>
  <si>
    <t>35.30.11.120</t>
  </si>
  <si>
    <t>В соотвествии с тарифами контрагента</t>
  </si>
  <si>
    <t>ЕП</t>
  </si>
  <si>
    <t>ОТВ за С</t>
  </si>
  <si>
    <t>Добровольное страхование имущества</t>
  </si>
  <si>
    <t>65.12.2</t>
  </si>
  <si>
    <t>65.12.49.000</t>
  </si>
  <si>
    <t>Оказание услуг по проведению санитарно-эпидемиологической экспертизы проекта обоснования размеров и установления границ окончательной санитарно-защитной зоны (СЗЗ)</t>
  </si>
  <si>
    <t>71.20.61</t>
  </si>
  <si>
    <t>71.20.11</t>
  </si>
  <si>
    <t>Поставка респираторов</t>
  </si>
  <si>
    <t>32.99</t>
  </si>
  <si>
    <t>32.99.11</t>
  </si>
  <si>
    <t>Поставка и монтаж дверей противопожарных</t>
  </si>
  <si>
    <t>25.12</t>
  </si>
  <si>
    <t>Поставка и монтаж кондиционера</t>
  </si>
  <si>
    <t>43.22</t>
  </si>
  <si>
    <t>43.22.12.150</t>
  </si>
  <si>
    <t>финансирование предусмотрено Безнес планом Общества</t>
  </si>
  <si>
    <t>В счет финнасирования 2021-2023 годов</t>
  </si>
  <si>
    <t>Перенос сроков проведения</t>
  </si>
  <si>
    <t>Корректировка наименования, сроков проведения закупочной процедуры. Уменьшение суммы закупки на 70566.22 руб. с НДС</t>
  </si>
  <si>
    <t>В счет экономии по процедурам:
2024-5 "Приобретение прав на использование програмнного обеспечения для составления сметных расчетов" - 18 080 руб.
2014-3 "Приобретение прав на использование серверного программного обеспечения". Начальная (максимальная) цена лота - 121 920.09 руб. Стоимость заключенного договора - 104 195 руб. Экономия  - 17 725.09 руб.</t>
  </si>
  <si>
    <t>ООО "АБФ"</t>
  </si>
  <si>
    <t>5.8.1.12</t>
  </si>
  <si>
    <t>Утверждена Приказом исполняющего обязанности генерального дитректора АО «ЧАК» 18.09.2020 г. (Приказ от 18.09.2020 года  №362 )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</si>
</sst>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0.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5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3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7" fillId="0" borderId="1" xfId="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/>
    </xf>
    <xf numFmtId="167" fontId="12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0" applyNumberFormat="1" applyFont="1" applyFill="1" applyAlignment="1">
      <alignment horizontal="left" vertical="center"/>
    </xf>
    <xf numFmtId="0" fontId="19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/>
    </xf>
    <xf numFmtId="167" fontId="0" fillId="0" borderId="0" xfId="0" applyNumberForma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67" fontId="12" fillId="0" borderId="2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center" vertical="center"/>
    </xf>
    <xf numFmtId="14" fontId="20" fillId="0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left" vertical="center"/>
    </xf>
    <xf numFmtId="1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167" fontId="1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67" fontId="20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169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>
      <alignment horizontal="left" vertical="center" wrapText="1"/>
    </xf>
    <xf numFmtId="167" fontId="20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>
      <alignment horizontal="left" vertical="center" wrapText="1"/>
    </xf>
    <xf numFmtId="167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7" fillId="0" borderId="2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7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33"/>
  <sheetViews>
    <sheetView topLeftCell="E1" workbookViewId="0">
      <pane ySplit="15" topLeftCell="A16" activePane="bottomLeft" state="frozen"/>
      <selection pane="bottomLeft" activeCell="H2" sqref="H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6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5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1" customWidth="1"/>
    <col min="18" max="18" width="13.5703125" style="51" customWidth="1"/>
    <col min="19" max="19" width="17.7109375" style="35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77.7109375" style="43" customWidth="1"/>
    <col min="50" max="16384" width="9.140625" style="9"/>
  </cols>
  <sheetData>
    <row r="2" spans="1:49" s="29" customFormat="1" ht="18" customHeight="1" x14ac:dyDescent="0.35">
      <c r="A2" s="53" t="s">
        <v>84</v>
      </c>
      <c r="B2" s="46"/>
      <c r="C2" s="25"/>
      <c r="D2" s="37"/>
      <c r="E2" s="25"/>
      <c r="F2" s="25"/>
      <c r="G2" s="26"/>
      <c r="H2" s="3" t="s">
        <v>152</v>
      </c>
      <c r="J2" s="25"/>
      <c r="K2" s="25"/>
      <c r="L2" s="25"/>
      <c r="M2" s="44"/>
      <c r="N2" s="25"/>
      <c r="O2" s="25"/>
      <c r="P2" s="25"/>
      <c r="Q2" s="48"/>
      <c r="R2" s="48"/>
      <c r="S2" s="32"/>
      <c r="T2" s="25"/>
      <c r="U2" s="25"/>
      <c r="V2" s="25"/>
      <c r="W2" s="25"/>
      <c r="X2" s="25"/>
      <c r="Y2" s="25"/>
      <c r="Z2" s="25"/>
      <c r="AA2" s="25"/>
      <c r="AB2" s="28"/>
      <c r="AC2" s="25"/>
      <c r="AD2" s="2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40"/>
    </row>
    <row r="3" spans="1:49" ht="11.25" hidden="1" customHeight="1" x14ac:dyDescent="0.25">
      <c r="A3" s="159" t="s">
        <v>0</v>
      </c>
      <c r="B3" s="159"/>
      <c r="C3" s="159"/>
      <c r="D3" s="159" t="s">
        <v>57</v>
      </c>
      <c r="E3" s="159"/>
      <c r="F3" s="159"/>
      <c r="G3" s="159"/>
      <c r="H3" s="21"/>
      <c r="I3" s="21"/>
      <c r="J3" s="1"/>
      <c r="K3" s="1"/>
      <c r="L3" s="1"/>
      <c r="M3" s="21"/>
      <c r="N3" s="2"/>
      <c r="O3" s="2"/>
      <c r="P3" s="2"/>
      <c r="Q3" s="49"/>
      <c r="R3" s="49"/>
      <c r="S3" s="33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41"/>
    </row>
    <row r="4" spans="1:49" ht="11.25" hidden="1" customHeight="1" x14ac:dyDescent="0.25">
      <c r="A4" s="159" t="s">
        <v>1</v>
      </c>
      <c r="B4" s="159"/>
      <c r="C4" s="159"/>
      <c r="D4" s="159" t="s">
        <v>2</v>
      </c>
      <c r="E4" s="159"/>
      <c r="F4" s="159"/>
      <c r="G4" s="159"/>
      <c r="H4" s="21"/>
      <c r="I4" s="21"/>
      <c r="J4" s="1"/>
      <c r="K4" s="1"/>
      <c r="L4" s="1"/>
      <c r="M4" s="21"/>
      <c r="N4" s="2"/>
      <c r="O4" s="2"/>
      <c r="P4" s="2"/>
      <c r="Q4" s="49"/>
      <c r="R4" s="49"/>
      <c r="S4" s="33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1"/>
    </row>
    <row r="5" spans="1:49" ht="11.25" hidden="1" customHeight="1" x14ac:dyDescent="0.25">
      <c r="A5" s="159" t="s">
        <v>3</v>
      </c>
      <c r="B5" s="159"/>
      <c r="C5" s="159"/>
      <c r="D5" s="159" t="s">
        <v>4</v>
      </c>
      <c r="E5" s="159"/>
      <c r="F5" s="159"/>
      <c r="G5" s="159"/>
      <c r="H5" s="21"/>
      <c r="I5" s="21"/>
      <c r="J5" s="1"/>
      <c r="K5" s="1"/>
      <c r="L5" s="1"/>
      <c r="M5" s="21"/>
      <c r="N5" s="2"/>
      <c r="O5" s="2"/>
      <c r="P5" s="2"/>
      <c r="Q5" s="49"/>
      <c r="R5" s="49"/>
      <c r="S5" s="33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1"/>
    </row>
    <row r="6" spans="1:49" ht="11.25" hidden="1" customHeight="1" x14ac:dyDescent="0.25">
      <c r="A6" s="159" t="s">
        <v>5</v>
      </c>
      <c r="B6" s="159"/>
      <c r="C6" s="159"/>
      <c r="D6" s="159" t="s">
        <v>58</v>
      </c>
      <c r="E6" s="159"/>
      <c r="F6" s="159"/>
      <c r="G6" s="159"/>
      <c r="H6" s="21"/>
      <c r="I6" s="21"/>
      <c r="J6" s="1"/>
      <c r="K6" s="1"/>
      <c r="L6" s="1"/>
      <c r="M6" s="21"/>
      <c r="N6" s="2"/>
      <c r="O6" s="2"/>
      <c r="P6" s="2"/>
      <c r="Q6" s="49"/>
      <c r="R6" s="49"/>
      <c r="S6" s="33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1"/>
    </row>
    <row r="7" spans="1:49" ht="11.25" hidden="1" customHeight="1" x14ac:dyDescent="0.25">
      <c r="A7" s="159" t="s">
        <v>6</v>
      </c>
      <c r="B7" s="159"/>
      <c r="C7" s="159"/>
      <c r="D7" s="160">
        <v>2124021783</v>
      </c>
      <c r="E7" s="160"/>
      <c r="F7" s="160"/>
      <c r="G7" s="160"/>
      <c r="H7" s="24"/>
      <c r="I7" s="24"/>
      <c r="J7" s="1"/>
      <c r="K7" s="1"/>
      <c r="L7" s="1"/>
      <c r="M7" s="21"/>
      <c r="N7" s="2"/>
      <c r="O7" s="2"/>
      <c r="P7" s="2"/>
      <c r="Q7" s="49"/>
      <c r="R7" s="49"/>
      <c r="S7" s="33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1"/>
    </row>
    <row r="8" spans="1:49" ht="11.25" hidden="1" customHeight="1" x14ac:dyDescent="0.25">
      <c r="A8" s="159" t="s">
        <v>7</v>
      </c>
      <c r="B8" s="159"/>
      <c r="C8" s="159"/>
      <c r="D8" s="159">
        <v>212401001</v>
      </c>
      <c r="E8" s="159"/>
      <c r="F8" s="159"/>
      <c r="G8" s="159"/>
      <c r="H8" s="21"/>
      <c r="I8" s="21"/>
      <c r="J8" s="1"/>
      <c r="K8" s="1"/>
      <c r="L8" s="1"/>
      <c r="M8" s="21"/>
      <c r="N8" s="2"/>
      <c r="O8" s="2"/>
      <c r="P8" s="2"/>
      <c r="Q8" s="49"/>
      <c r="R8" s="49"/>
      <c r="S8" s="33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1"/>
    </row>
    <row r="9" spans="1:49" ht="11.25" hidden="1" customHeight="1" x14ac:dyDescent="0.25">
      <c r="A9" s="159" t="s">
        <v>8</v>
      </c>
      <c r="B9" s="159"/>
      <c r="C9" s="159"/>
      <c r="D9" s="163">
        <v>97410000000</v>
      </c>
      <c r="E9" s="163"/>
      <c r="F9" s="163"/>
      <c r="G9" s="163"/>
      <c r="H9" s="22"/>
      <c r="I9" s="22"/>
      <c r="J9" s="1"/>
      <c r="K9" s="1"/>
      <c r="L9" s="1"/>
      <c r="M9" s="21"/>
      <c r="N9" s="2"/>
      <c r="O9" s="2"/>
      <c r="P9" s="2"/>
      <c r="Q9" s="49"/>
      <c r="R9" s="49"/>
      <c r="S9" s="33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1"/>
    </row>
    <row r="10" spans="1:49" ht="15" customHeight="1" x14ac:dyDescent="0.35">
      <c r="B10" s="47"/>
      <c r="C10" s="3"/>
      <c r="D10" s="38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50"/>
      <c r="R10" s="50"/>
      <c r="S10" s="34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2"/>
    </row>
    <row r="11" spans="1:49" ht="8.25" customHeight="1" x14ac:dyDescent="0.35">
      <c r="A11" s="3"/>
      <c r="B11" s="47"/>
      <c r="C11" s="3"/>
      <c r="D11" s="38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0"/>
      <c r="R11" s="50"/>
      <c r="S11" s="34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2"/>
    </row>
    <row r="12" spans="1:49" ht="25.5" customHeight="1" x14ac:dyDescent="0.25">
      <c r="A12" s="153" t="s">
        <v>9</v>
      </c>
      <c r="B12" s="144" t="s">
        <v>10</v>
      </c>
      <c r="C12" s="147" t="s">
        <v>11</v>
      </c>
      <c r="D12" s="148"/>
      <c r="E12" s="144" t="s">
        <v>14</v>
      </c>
      <c r="F12" s="144" t="s">
        <v>12</v>
      </c>
      <c r="G12" s="153" t="s">
        <v>13</v>
      </c>
      <c r="H12" s="144" t="s">
        <v>44</v>
      </c>
      <c r="I12" s="144" t="s">
        <v>45</v>
      </c>
      <c r="J12" s="144" t="s">
        <v>47</v>
      </c>
      <c r="K12" s="144" t="s">
        <v>61</v>
      </c>
      <c r="L12" s="144" t="s">
        <v>62</v>
      </c>
      <c r="M12" s="153" t="s">
        <v>15</v>
      </c>
      <c r="N12" s="153" t="s">
        <v>16</v>
      </c>
      <c r="O12" s="144" t="s">
        <v>63</v>
      </c>
      <c r="P12" s="144" t="s">
        <v>63</v>
      </c>
      <c r="Q12" s="154" t="s">
        <v>48</v>
      </c>
      <c r="R12" s="150" t="s">
        <v>49</v>
      </c>
      <c r="S12" s="153" t="s">
        <v>17</v>
      </c>
      <c r="T12" s="147" t="s">
        <v>18</v>
      </c>
      <c r="U12" s="148"/>
      <c r="V12" s="148"/>
      <c r="W12" s="149"/>
      <c r="X12" s="147" t="s">
        <v>19</v>
      </c>
      <c r="Y12" s="148"/>
      <c r="Z12" s="148"/>
      <c r="AA12" s="149"/>
      <c r="AB12" s="153" t="s">
        <v>20</v>
      </c>
      <c r="AC12" s="153"/>
      <c r="AD12" s="164"/>
      <c r="AE12" s="153"/>
      <c r="AF12" s="153"/>
      <c r="AG12" s="153"/>
      <c r="AH12" s="153"/>
      <c r="AI12" s="153"/>
      <c r="AJ12" s="153"/>
      <c r="AK12" s="153"/>
      <c r="AL12" s="153" t="s">
        <v>21</v>
      </c>
      <c r="AM12" s="153" t="s">
        <v>22</v>
      </c>
      <c r="AN12" s="165" t="s">
        <v>64</v>
      </c>
      <c r="AO12" s="166"/>
      <c r="AP12" s="166"/>
      <c r="AQ12" s="166"/>
      <c r="AR12" s="166"/>
      <c r="AS12" s="166"/>
      <c r="AT12" s="166"/>
      <c r="AU12" s="166"/>
      <c r="AV12" s="167"/>
      <c r="AW12" s="144" t="s">
        <v>23</v>
      </c>
    </row>
    <row r="13" spans="1:49" ht="21.75" customHeight="1" x14ac:dyDescent="0.25">
      <c r="A13" s="153"/>
      <c r="B13" s="145"/>
      <c r="C13" s="153" t="s">
        <v>24</v>
      </c>
      <c r="D13" s="153" t="s">
        <v>25</v>
      </c>
      <c r="E13" s="145"/>
      <c r="F13" s="145"/>
      <c r="G13" s="153"/>
      <c r="H13" s="145"/>
      <c r="I13" s="145"/>
      <c r="J13" s="145"/>
      <c r="K13" s="145"/>
      <c r="L13" s="145"/>
      <c r="M13" s="153"/>
      <c r="N13" s="153"/>
      <c r="O13" s="145"/>
      <c r="P13" s="145"/>
      <c r="Q13" s="155"/>
      <c r="R13" s="151"/>
      <c r="S13" s="153"/>
      <c r="T13" s="153" t="s">
        <v>26</v>
      </c>
      <c r="U13" s="153" t="s">
        <v>27</v>
      </c>
      <c r="V13" s="157" t="s">
        <v>50</v>
      </c>
      <c r="W13" s="157" t="s">
        <v>51</v>
      </c>
      <c r="X13" s="153" t="s">
        <v>52</v>
      </c>
      <c r="Y13" s="153" t="s">
        <v>28</v>
      </c>
      <c r="Z13" s="144" t="s">
        <v>6</v>
      </c>
      <c r="AA13" s="176" t="s">
        <v>7</v>
      </c>
      <c r="AB13" s="153" t="s">
        <v>29</v>
      </c>
      <c r="AC13" s="153" t="s">
        <v>30</v>
      </c>
      <c r="AD13" s="164" t="s">
        <v>31</v>
      </c>
      <c r="AE13" s="153"/>
      <c r="AF13" s="153" t="s">
        <v>32</v>
      </c>
      <c r="AG13" s="153" t="s">
        <v>33</v>
      </c>
      <c r="AH13" s="153"/>
      <c r="AI13" s="178" t="s">
        <v>53</v>
      </c>
      <c r="AJ13" s="153" t="s">
        <v>55</v>
      </c>
      <c r="AK13" s="161" t="s">
        <v>54</v>
      </c>
      <c r="AL13" s="153"/>
      <c r="AM13" s="153"/>
      <c r="AN13" s="168" t="s">
        <v>65</v>
      </c>
      <c r="AO13" s="168" t="s">
        <v>66</v>
      </c>
      <c r="AP13" s="168" t="s">
        <v>67</v>
      </c>
      <c r="AQ13" s="170" t="s">
        <v>68</v>
      </c>
      <c r="AR13" s="170" t="s">
        <v>69</v>
      </c>
      <c r="AS13" s="172" t="s">
        <v>70</v>
      </c>
      <c r="AT13" s="174" t="s">
        <v>71</v>
      </c>
      <c r="AU13" s="175"/>
      <c r="AV13" s="168" t="s">
        <v>72</v>
      </c>
      <c r="AW13" s="145"/>
    </row>
    <row r="14" spans="1:49" ht="106.5" customHeight="1" x14ac:dyDescent="0.25">
      <c r="A14" s="144"/>
      <c r="B14" s="145"/>
      <c r="C14" s="144"/>
      <c r="D14" s="144"/>
      <c r="E14" s="146"/>
      <c r="F14" s="146"/>
      <c r="G14" s="144"/>
      <c r="H14" s="146"/>
      <c r="I14" s="146"/>
      <c r="J14" s="146"/>
      <c r="K14" s="146"/>
      <c r="L14" s="146"/>
      <c r="M14" s="144"/>
      <c r="N14" s="144"/>
      <c r="O14" s="146"/>
      <c r="P14" s="146"/>
      <c r="Q14" s="156"/>
      <c r="R14" s="152"/>
      <c r="S14" s="144"/>
      <c r="T14" s="144"/>
      <c r="U14" s="144"/>
      <c r="V14" s="158"/>
      <c r="W14" s="158"/>
      <c r="X14" s="144"/>
      <c r="Y14" s="144"/>
      <c r="Z14" s="146"/>
      <c r="AA14" s="177"/>
      <c r="AB14" s="144"/>
      <c r="AC14" s="144"/>
      <c r="AD14" s="23" t="s">
        <v>34</v>
      </c>
      <c r="AE14" s="20" t="s">
        <v>35</v>
      </c>
      <c r="AF14" s="144"/>
      <c r="AG14" s="20" t="s">
        <v>36</v>
      </c>
      <c r="AH14" s="20" t="s">
        <v>35</v>
      </c>
      <c r="AI14" s="179"/>
      <c r="AJ14" s="144"/>
      <c r="AK14" s="162"/>
      <c r="AL14" s="144"/>
      <c r="AM14" s="144"/>
      <c r="AN14" s="169"/>
      <c r="AO14" s="169"/>
      <c r="AP14" s="169"/>
      <c r="AQ14" s="171"/>
      <c r="AR14" s="171"/>
      <c r="AS14" s="173"/>
      <c r="AT14" s="52" t="s">
        <v>73</v>
      </c>
      <c r="AU14" s="52" t="s">
        <v>74</v>
      </c>
      <c r="AV14" s="169"/>
      <c r="AW14" s="146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2" customFormat="1" ht="12.75" x14ac:dyDescent="0.25">
      <c r="A16" s="15" t="s">
        <v>41</v>
      </c>
      <c r="B16" s="39"/>
      <c r="C16" s="16"/>
      <c r="D16" s="39"/>
      <c r="E16" s="16"/>
      <c r="F16" s="16"/>
      <c r="G16" s="17"/>
      <c r="H16" s="18"/>
      <c r="I16" s="18"/>
      <c r="J16" s="16"/>
      <c r="K16" s="16"/>
      <c r="L16" s="16"/>
      <c r="M16" s="16"/>
      <c r="N16" s="16"/>
      <c r="O16" s="16"/>
      <c r="P16" s="16"/>
      <c r="Q16" s="54">
        <f>SUM(Q17:Q22)</f>
        <v>285.56920999999994</v>
      </c>
      <c r="R16" s="54">
        <f>SUM(R17:R22)</f>
        <v>342.68305999999995</v>
      </c>
      <c r="S16" s="31"/>
      <c r="T16" s="16"/>
      <c r="U16" s="16"/>
      <c r="V16" s="16"/>
      <c r="W16" s="16"/>
      <c r="X16" s="16"/>
      <c r="Y16" s="16"/>
      <c r="Z16" s="16"/>
      <c r="AA16" s="16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30"/>
    </row>
    <row r="17" spans="1:49" s="12" customFormat="1" ht="82.5" customHeight="1" x14ac:dyDescent="0.25">
      <c r="A17" s="64">
        <v>3</v>
      </c>
      <c r="B17" s="68">
        <v>2013</v>
      </c>
      <c r="C17" s="64" t="s">
        <v>46</v>
      </c>
      <c r="D17" s="68" t="s">
        <v>88</v>
      </c>
      <c r="E17" s="64" t="s">
        <v>89</v>
      </c>
      <c r="F17" s="60">
        <v>26</v>
      </c>
      <c r="G17" s="55" t="s">
        <v>90</v>
      </c>
      <c r="H17" s="94" t="s">
        <v>91</v>
      </c>
      <c r="I17" s="94" t="s">
        <v>91</v>
      </c>
      <c r="J17" s="60" t="s">
        <v>56</v>
      </c>
      <c r="K17" s="60"/>
      <c r="L17" s="60"/>
      <c r="M17" s="64" t="s">
        <v>43</v>
      </c>
      <c r="N17" s="55" t="s">
        <v>59</v>
      </c>
      <c r="O17" s="62"/>
      <c r="P17" s="62"/>
      <c r="Q17" s="91">
        <f t="shared" ref="Q17" si="0">ROUND(R17/1.2,5)</f>
        <v>116.81507999999999</v>
      </c>
      <c r="R17" s="92">
        <v>140.1781</v>
      </c>
      <c r="S17" s="69" t="s">
        <v>92</v>
      </c>
      <c r="T17" s="62" t="s">
        <v>46</v>
      </c>
      <c r="U17" s="62" t="s">
        <v>93</v>
      </c>
      <c r="V17" s="66">
        <v>44095</v>
      </c>
      <c r="W17" s="66">
        <f>V17+30</f>
        <v>44125</v>
      </c>
      <c r="X17" s="55" t="s">
        <v>40</v>
      </c>
      <c r="Y17" s="55" t="s">
        <v>40</v>
      </c>
      <c r="Z17" s="55" t="s">
        <v>40</v>
      </c>
      <c r="AA17" s="55" t="s">
        <v>40</v>
      </c>
      <c r="AB17" s="62" t="str">
        <f t="shared" ref="AB17" si="1">G17</f>
        <v>Поставка металлопродукции и металлоизделий</v>
      </c>
      <c r="AC17" s="55" t="s">
        <v>37</v>
      </c>
      <c r="AD17" s="61">
        <v>876</v>
      </c>
      <c r="AE17" s="61" t="s">
        <v>94</v>
      </c>
      <c r="AF17" s="61">
        <v>1</v>
      </c>
      <c r="AG17" s="64">
        <v>97000000000</v>
      </c>
      <c r="AH17" s="62" t="s">
        <v>39</v>
      </c>
      <c r="AI17" s="66">
        <f t="shared" ref="AI17" si="2">W17+20</f>
        <v>44145</v>
      </c>
      <c r="AJ17" s="66">
        <f>AI17</f>
        <v>44145</v>
      </c>
      <c r="AK17" s="66">
        <v>44196</v>
      </c>
      <c r="AL17" s="67">
        <v>2020</v>
      </c>
      <c r="AM17" s="62" t="s">
        <v>40</v>
      </c>
      <c r="AN17" s="70" t="s">
        <v>85</v>
      </c>
      <c r="AO17" s="13"/>
      <c r="AP17" s="13"/>
      <c r="AQ17" s="13"/>
      <c r="AR17" s="13"/>
      <c r="AS17" s="13"/>
      <c r="AT17" s="13"/>
      <c r="AU17" s="13"/>
      <c r="AV17" s="13"/>
      <c r="AW17" s="62" t="s">
        <v>95</v>
      </c>
    </row>
    <row r="18" spans="1:49" s="12" customFormat="1" ht="36" customHeight="1" x14ac:dyDescent="0.25">
      <c r="A18" s="64">
        <v>3</v>
      </c>
      <c r="B18" s="68">
        <v>2023</v>
      </c>
      <c r="C18" s="64" t="s">
        <v>46</v>
      </c>
      <c r="D18" s="68" t="s">
        <v>88</v>
      </c>
      <c r="E18" s="64" t="s">
        <v>89</v>
      </c>
      <c r="F18" s="68">
        <v>22</v>
      </c>
      <c r="G18" s="55" t="s">
        <v>96</v>
      </c>
      <c r="H18" s="94" t="s">
        <v>97</v>
      </c>
      <c r="I18" s="94" t="s">
        <v>97</v>
      </c>
      <c r="J18" s="68" t="s">
        <v>56</v>
      </c>
      <c r="K18" s="68"/>
      <c r="L18" s="68"/>
      <c r="M18" s="64" t="s">
        <v>43</v>
      </c>
      <c r="N18" s="62" t="s">
        <v>59</v>
      </c>
      <c r="O18" s="62"/>
      <c r="P18" s="62"/>
      <c r="Q18" s="91">
        <v>42.088000000000001</v>
      </c>
      <c r="R18" s="135">
        <v>50.505600000000001</v>
      </c>
      <c r="S18" s="63" t="s">
        <v>75</v>
      </c>
      <c r="T18" s="64" t="s">
        <v>46</v>
      </c>
      <c r="U18" s="64" t="s">
        <v>60</v>
      </c>
      <c r="V18" s="74">
        <v>44095</v>
      </c>
      <c r="W18" s="74">
        <v>44115</v>
      </c>
      <c r="X18" s="55" t="s">
        <v>40</v>
      </c>
      <c r="Y18" s="55" t="s">
        <v>40</v>
      </c>
      <c r="Z18" s="55" t="s">
        <v>40</v>
      </c>
      <c r="AA18" s="55" t="s">
        <v>40</v>
      </c>
      <c r="AB18" s="121" t="s">
        <v>96</v>
      </c>
      <c r="AC18" s="55" t="s">
        <v>37</v>
      </c>
      <c r="AD18" s="61">
        <v>110</v>
      </c>
      <c r="AE18" s="61" t="s">
        <v>98</v>
      </c>
      <c r="AF18" s="61">
        <v>5</v>
      </c>
      <c r="AG18" s="64">
        <v>97000000000</v>
      </c>
      <c r="AH18" s="55" t="s">
        <v>39</v>
      </c>
      <c r="AI18" s="65">
        <v>44135</v>
      </c>
      <c r="AJ18" s="74">
        <v>44135</v>
      </c>
      <c r="AK18" s="74">
        <v>44165</v>
      </c>
      <c r="AL18" s="68">
        <v>2020</v>
      </c>
      <c r="AM18" s="64" t="s">
        <v>40</v>
      </c>
      <c r="AN18" s="109"/>
      <c r="AO18" s="73"/>
      <c r="AP18" s="73"/>
      <c r="AQ18" s="73"/>
      <c r="AR18" s="73"/>
      <c r="AS18" s="73"/>
      <c r="AT18" s="73"/>
      <c r="AU18" s="73"/>
      <c r="AV18" s="73"/>
      <c r="AW18" s="55" t="s">
        <v>110</v>
      </c>
    </row>
    <row r="19" spans="1:49" s="12" customFormat="1" ht="40.5" customHeight="1" x14ac:dyDescent="0.25">
      <c r="A19" s="62">
        <v>3</v>
      </c>
      <c r="B19" s="67">
        <v>2023</v>
      </c>
      <c r="C19" s="62" t="s">
        <v>46</v>
      </c>
      <c r="D19" s="60" t="s">
        <v>79</v>
      </c>
      <c r="E19" s="61" t="s">
        <v>80</v>
      </c>
      <c r="F19" s="68">
        <v>44</v>
      </c>
      <c r="G19" s="62" t="s">
        <v>99</v>
      </c>
      <c r="H19" s="71" t="s">
        <v>100</v>
      </c>
      <c r="I19" s="71" t="s">
        <v>100</v>
      </c>
      <c r="J19" s="60" t="s">
        <v>56</v>
      </c>
      <c r="K19" s="60"/>
      <c r="L19" s="60"/>
      <c r="M19" s="61" t="s">
        <v>43</v>
      </c>
      <c r="N19" s="62" t="s">
        <v>101</v>
      </c>
      <c r="O19" s="83"/>
      <c r="P19" s="85"/>
      <c r="Q19" s="91">
        <v>20.07</v>
      </c>
      <c r="R19" s="86">
        <v>24.084</v>
      </c>
      <c r="S19" s="122" t="s">
        <v>75</v>
      </c>
      <c r="T19" s="123" t="s">
        <v>46</v>
      </c>
      <c r="U19" s="124" t="s">
        <v>60</v>
      </c>
      <c r="V19" s="88">
        <v>44095</v>
      </c>
      <c r="W19" s="88">
        <v>44115</v>
      </c>
      <c r="X19" s="123" t="s">
        <v>40</v>
      </c>
      <c r="Y19" s="123" t="s">
        <v>40</v>
      </c>
      <c r="Z19" s="123" t="s">
        <v>40</v>
      </c>
      <c r="AA19" s="123" t="s">
        <v>40</v>
      </c>
      <c r="AB19" s="121" t="s">
        <v>99</v>
      </c>
      <c r="AC19" s="125" t="s">
        <v>37</v>
      </c>
      <c r="AD19" s="126">
        <v>797</v>
      </c>
      <c r="AE19" s="126" t="s">
        <v>38</v>
      </c>
      <c r="AF19" s="126">
        <v>1</v>
      </c>
      <c r="AG19" s="127">
        <v>97000000000</v>
      </c>
      <c r="AH19" s="123" t="s">
        <v>39</v>
      </c>
      <c r="AI19" s="88">
        <v>44135</v>
      </c>
      <c r="AJ19" s="88">
        <v>44135</v>
      </c>
      <c r="AK19" s="88">
        <v>44561</v>
      </c>
      <c r="AL19" s="90">
        <v>2020</v>
      </c>
      <c r="AM19" s="127" t="s">
        <v>40</v>
      </c>
      <c r="AN19" s="109"/>
      <c r="AO19" s="73"/>
      <c r="AP19" s="73"/>
      <c r="AQ19" s="73"/>
      <c r="AR19" s="73"/>
      <c r="AS19" s="73"/>
      <c r="AT19" s="73"/>
      <c r="AU19" s="73"/>
      <c r="AV19" s="73"/>
      <c r="AW19" s="55" t="s">
        <v>111</v>
      </c>
    </row>
    <row r="20" spans="1:49" s="12" customFormat="1" ht="42" customHeight="1" x14ac:dyDescent="0.25">
      <c r="A20" s="62">
        <v>3</v>
      </c>
      <c r="B20" s="67">
        <v>2023</v>
      </c>
      <c r="C20" s="62" t="s">
        <v>46</v>
      </c>
      <c r="D20" s="60" t="s">
        <v>79</v>
      </c>
      <c r="E20" s="61" t="s">
        <v>80</v>
      </c>
      <c r="F20" s="68">
        <v>45</v>
      </c>
      <c r="G20" s="62" t="s">
        <v>102</v>
      </c>
      <c r="H20" s="71" t="s">
        <v>100</v>
      </c>
      <c r="I20" s="71" t="s">
        <v>100</v>
      </c>
      <c r="J20" s="60" t="s">
        <v>56</v>
      </c>
      <c r="K20" s="60"/>
      <c r="L20" s="60"/>
      <c r="M20" s="61" t="s">
        <v>43</v>
      </c>
      <c r="N20" s="62" t="s">
        <v>101</v>
      </c>
      <c r="O20" s="83"/>
      <c r="P20" s="85"/>
      <c r="Q20" s="91">
        <v>78.03</v>
      </c>
      <c r="R20" s="86">
        <v>93.635999999999996</v>
      </c>
      <c r="S20" s="87" t="s">
        <v>75</v>
      </c>
      <c r="T20" s="19" t="s">
        <v>46</v>
      </c>
      <c r="U20" s="13" t="s">
        <v>60</v>
      </c>
      <c r="V20" s="88">
        <v>44096</v>
      </c>
      <c r="W20" s="88">
        <v>44116</v>
      </c>
      <c r="X20" s="19" t="s">
        <v>40</v>
      </c>
      <c r="Y20" s="19" t="s">
        <v>40</v>
      </c>
      <c r="Z20" s="19" t="s">
        <v>40</v>
      </c>
      <c r="AA20" s="19" t="s">
        <v>40</v>
      </c>
      <c r="AB20" s="121" t="s">
        <v>102</v>
      </c>
      <c r="AC20" s="14" t="s">
        <v>37</v>
      </c>
      <c r="AD20" s="84">
        <v>798</v>
      </c>
      <c r="AE20" s="84" t="s">
        <v>38</v>
      </c>
      <c r="AF20" s="84">
        <v>1</v>
      </c>
      <c r="AG20" s="89">
        <v>97000000000</v>
      </c>
      <c r="AH20" s="19" t="s">
        <v>39</v>
      </c>
      <c r="AI20" s="88">
        <v>44136</v>
      </c>
      <c r="AJ20" s="88">
        <v>44136</v>
      </c>
      <c r="AK20" s="88">
        <v>44561</v>
      </c>
      <c r="AL20" s="90">
        <v>2020</v>
      </c>
      <c r="AM20" s="89" t="s">
        <v>40</v>
      </c>
      <c r="AN20" s="109"/>
      <c r="AO20" s="73"/>
      <c r="AP20" s="73"/>
      <c r="AQ20" s="73"/>
      <c r="AR20" s="73"/>
      <c r="AS20" s="73"/>
      <c r="AT20" s="73"/>
      <c r="AU20" s="73"/>
      <c r="AV20" s="73"/>
      <c r="AW20" s="55" t="s">
        <v>112</v>
      </c>
    </row>
    <row r="21" spans="1:49" s="12" customFormat="1" ht="44.25" customHeight="1" x14ac:dyDescent="0.25">
      <c r="A21" s="81">
        <v>3</v>
      </c>
      <c r="B21" s="82">
        <v>2023</v>
      </c>
      <c r="C21" s="81" t="s">
        <v>46</v>
      </c>
      <c r="D21" s="82" t="s">
        <v>88</v>
      </c>
      <c r="E21" s="81" t="s">
        <v>89</v>
      </c>
      <c r="F21" s="82">
        <v>46</v>
      </c>
      <c r="G21" s="80" t="s">
        <v>103</v>
      </c>
      <c r="H21" s="134" t="s">
        <v>104</v>
      </c>
      <c r="I21" s="134" t="s">
        <v>105</v>
      </c>
      <c r="J21" s="76" t="s">
        <v>56</v>
      </c>
      <c r="K21" s="76"/>
      <c r="L21" s="76"/>
      <c r="M21" s="77" t="s">
        <v>43</v>
      </c>
      <c r="N21" s="128" t="s">
        <v>59</v>
      </c>
      <c r="O21" s="78"/>
      <c r="P21" s="128"/>
      <c r="Q21" s="120">
        <v>23.232800000000001</v>
      </c>
      <c r="R21" s="129">
        <v>27.879359999999998</v>
      </c>
      <c r="S21" s="122" t="s">
        <v>75</v>
      </c>
      <c r="T21" s="123" t="s">
        <v>46</v>
      </c>
      <c r="U21" s="124" t="s">
        <v>60</v>
      </c>
      <c r="V21" s="130">
        <v>44095</v>
      </c>
      <c r="W21" s="130">
        <v>44115</v>
      </c>
      <c r="X21" s="123" t="s">
        <v>40</v>
      </c>
      <c r="Y21" s="123" t="s">
        <v>40</v>
      </c>
      <c r="Z21" s="123" t="s">
        <v>40</v>
      </c>
      <c r="AA21" s="123" t="s">
        <v>40</v>
      </c>
      <c r="AB21" s="131" t="s">
        <v>103</v>
      </c>
      <c r="AC21" s="125" t="s">
        <v>37</v>
      </c>
      <c r="AD21" s="77">
        <v>876</v>
      </c>
      <c r="AE21" s="77" t="s">
        <v>94</v>
      </c>
      <c r="AF21" s="126">
        <v>1</v>
      </c>
      <c r="AG21" s="127">
        <v>97000000000</v>
      </c>
      <c r="AH21" s="123" t="s">
        <v>39</v>
      </c>
      <c r="AI21" s="130">
        <v>44135</v>
      </c>
      <c r="AJ21" s="130">
        <v>44135</v>
      </c>
      <c r="AK21" s="130">
        <v>44196</v>
      </c>
      <c r="AL21" s="132">
        <v>2020</v>
      </c>
      <c r="AM21" s="127" t="s">
        <v>40</v>
      </c>
      <c r="AN21" s="109"/>
      <c r="AO21" s="73"/>
      <c r="AP21" s="73"/>
      <c r="AQ21" s="73"/>
      <c r="AR21" s="73"/>
      <c r="AS21" s="73"/>
      <c r="AT21" s="73"/>
      <c r="AU21" s="73"/>
      <c r="AV21" s="73"/>
      <c r="AW21" s="79" t="s">
        <v>113</v>
      </c>
    </row>
    <row r="22" spans="1:49" s="12" customFormat="1" ht="54.75" customHeight="1" x14ac:dyDescent="0.25">
      <c r="A22" s="64">
        <v>3</v>
      </c>
      <c r="B22" s="68">
        <v>2023</v>
      </c>
      <c r="C22" s="64" t="s">
        <v>46</v>
      </c>
      <c r="D22" s="68" t="s">
        <v>106</v>
      </c>
      <c r="E22" s="64" t="s">
        <v>89</v>
      </c>
      <c r="F22" s="68">
        <v>47</v>
      </c>
      <c r="G22" s="62" t="s">
        <v>107</v>
      </c>
      <c r="H22" s="94" t="s">
        <v>108</v>
      </c>
      <c r="I22" s="94" t="s">
        <v>109</v>
      </c>
      <c r="J22" s="60" t="s">
        <v>56</v>
      </c>
      <c r="K22" s="60"/>
      <c r="L22" s="60"/>
      <c r="M22" s="61" t="s">
        <v>43</v>
      </c>
      <c r="N22" s="85" t="s">
        <v>59</v>
      </c>
      <c r="O22" s="83"/>
      <c r="P22" s="85"/>
      <c r="Q22" s="91">
        <v>5.3333300000000001</v>
      </c>
      <c r="R22" s="86">
        <v>6.4</v>
      </c>
      <c r="S22" s="87" t="s">
        <v>75</v>
      </c>
      <c r="T22" s="19" t="s">
        <v>46</v>
      </c>
      <c r="U22" s="13" t="s">
        <v>60</v>
      </c>
      <c r="V22" s="130">
        <v>44095</v>
      </c>
      <c r="W22" s="130">
        <v>44115</v>
      </c>
      <c r="X22" s="19" t="s">
        <v>40</v>
      </c>
      <c r="Y22" s="19" t="s">
        <v>40</v>
      </c>
      <c r="Z22" s="19" t="s">
        <v>40</v>
      </c>
      <c r="AA22" s="19" t="s">
        <v>40</v>
      </c>
      <c r="AB22" s="121" t="s">
        <v>107</v>
      </c>
      <c r="AC22" s="14" t="s">
        <v>37</v>
      </c>
      <c r="AD22" s="61">
        <v>876</v>
      </c>
      <c r="AE22" s="61" t="s">
        <v>94</v>
      </c>
      <c r="AF22" s="84">
        <v>1</v>
      </c>
      <c r="AG22" s="89">
        <v>97000000000</v>
      </c>
      <c r="AH22" s="19" t="s">
        <v>39</v>
      </c>
      <c r="AI22" s="88">
        <v>44135</v>
      </c>
      <c r="AJ22" s="88">
        <v>44135</v>
      </c>
      <c r="AK22" s="88">
        <v>44196</v>
      </c>
      <c r="AL22" s="90">
        <v>2020</v>
      </c>
      <c r="AM22" s="89" t="s">
        <v>40</v>
      </c>
      <c r="AN22" s="109"/>
      <c r="AO22" s="73"/>
      <c r="AP22" s="73"/>
      <c r="AQ22" s="73"/>
      <c r="AR22" s="73"/>
      <c r="AS22" s="73"/>
      <c r="AT22" s="73"/>
      <c r="AU22" s="73"/>
      <c r="AV22" s="73"/>
      <c r="AW22" s="55" t="s">
        <v>114</v>
      </c>
    </row>
    <row r="23" spans="1:49" ht="17.25" customHeight="1" x14ac:dyDescent="0.25">
      <c r="A23" s="75" t="s">
        <v>81</v>
      </c>
      <c r="B23" s="95"/>
      <c r="C23" s="96"/>
      <c r="D23" s="97"/>
      <c r="E23" s="98"/>
      <c r="F23" s="99"/>
      <c r="G23" s="100"/>
      <c r="H23" s="101"/>
      <c r="I23" s="101"/>
      <c r="J23" s="99"/>
      <c r="K23" s="99"/>
      <c r="L23" s="99"/>
      <c r="M23" s="102"/>
      <c r="N23" s="96"/>
      <c r="O23" s="96"/>
      <c r="P23" s="96"/>
      <c r="Q23" s="103">
        <f>SUM(Q24:Q25)</f>
        <v>151.54151666666667</v>
      </c>
      <c r="R23" s="103">
        <f>SUM(R24:R25)</f>
        <v>167.34182000000001</v>
      </c>
      <c r="S23" s="104"/>
      <c r="T23" s="102"/>
      <c r="U23" s="98"/>
      <c r="V23" s="105"/>
      <c r="W23" s="105"/>
      <c r="X23" s="100"/>
      <c r="Y23" s="100"/>
      <c r="Z23" s="100"/>
      <c r="AA23" s="100"/>
      <c r="AB23" s="106"/>
      <c r="AC23" s="100"/>
      <c r="AD23" s="102"/>
      <c r="AE23" s="102"/>
      <c r="AF23" s="96"/>
      <c r="AG23" s="102"/>
      <c r="AH23" s="96"/>
      <c r="AI23" s="107"/>
      <c r="AJ23" s="105"/>
      <c r="AK23" s="105"/>
      <c r="AL23" s="99"/>
      <c r="AM23" s="102"/>
      <c r="AW23" s="100"/>
    </row>
    <row r="24" spans="1:49" s="111" customFormat="1" ht="46.5" customHeight="1" x14ac:dyDescent="0.25">
      <c r="A24" s="59">
        <v>4</v>
      </c>
      <c r="B24" s="136">
        <v>2024</v>
      </c>
      <c r="C24" s="136" t="s">
        <v>46</v>
      </c>
      <c r="D24" s="136" t="s">
        <v>115</v>
      </c>
      <c r="E24" s="136" t="s">
        <v>116</v>
      </c>
      <c r="F24" s="136">
        <v>3</v>
      </c>
      <c r="G24" s="59" t="s">
        <v>117</v>
      </c>
      <c r="H24" s="137" t="s">
        <v>118</v>
      </c>
      <c r="I24" s="137" t="s">
        <v>119</v>
      </c>
      <c r="J24" s="68" t="s">
        <v>56</v>
      </c>
      <c r="K24" s="68"/>
      <c r="L24" s="68"/>
      <c r="M24" s="59" t="s">
        <v>43</v>
      </c>
      <c r="N24" s="62" t="s">
        <v>59</v>
      </c>
      <c r="O24" s="62"/>
      <c r="P24" s="138"/>
      <c r="Q24" s="139">
        <v>79.001516666666674</v>
      </c>
      <c r="R24" s="139">
        <v>94.801820000000006</v>
      </c>
      <c r="S24" s="63" t="s">
        <v>75</v>
      </c>
      <c r="T24" s="136" t="s">
        <v>46</v>
      </c>
      <c r="U24" s="136" t="s">
        <v>60</v>
      </c>
      <c r="V24" s="130">
        <v>44095</v>
      </c>
      <c r="W24" s="130">
        <v>44115</v>
      </c>
      <c r="X24" s="55" t="s">
        <v>40</v>
      </c>
      <c r="Y24" s="55" t="s">
        <v>40</v>
      </c>
      <c r="Z24" s="55" t="s">
        <v>40</v>
      </c>
      <c r="AA24" s="55" t="s">
        <v>40</v>
      </c>
      <c r="AB24" s="62" t="s">
        <v>117</v>
      </c>
      <c r="AC24" s="55" t="s">
        <v>37</v>
      </c>
      <c r="AD24" s="61">
        <v>876</v>
      </c>
      <c r="AE24" s="61" t="s">
        <v>94</v>
      </c>
      <c r="AF24" s="61">
        <v>1</v>
      </c>
      <c r="AG24" s="64">
        <v>97000000000</v>
      </c>
      <c r="AH24" s="62" t="s">
        <v>39</v>
      </c>
      <c r="AI24" s="65">
        <v>44135</v>
      </c>
      <c r="AJ24" s="140">
        <v>44135</v>
      </c>
      <c r="AK24" s="140">
        <v>44165</v>
      </c>
      <c r="AL24" s="136">
        <v>2020</v>
      </c>
      <c r="AM24" s="59" t="s">
        <v>40</v>
      </c>
      <c r="AW24" s="59" t="s">
        <v>123</v>
      </c>
    </row>
    <row r="25" spans="1:49" s="111" customFormat="1" ht="40.5" customHeight="1" x14ac:dyDescent="0.25">
      <c r="A25" s="59">
        <v>4</v>
      </c>
      <c r="B25" s="136">
        <v>2024</v>
      </c>
      <c r="C25" s="136" t="s">
        <v>46</v>
      </c>
      <c r="D25" s="136" t="s">
        <v>115</v>
      </c>
      <c r="E25" s="136" t="s">
        <v>116</v>
      </c>
      <c r="F25" s="136">
        <v>5</v>
      </c>
      <c r="G25" s="59" t="s">
        <v>120</v>
      </c>
      <c r="H25" s="137" t="s">
        <v>121</v>
      </c>
      <c r="I25" s="137" t="s">
        <v>122</v>
      </c>
      <c r="J25" s="68" t="s">
        <v>56</v>
      </c>
      <c r="K25" s="68"/>
      <c r="L25" s="68"/>
      <c r="M25" s="64" t="s">
        <v>43</v>
      </c>
      <c r="N25" s="62" t="s">
        <v>59</v>
      </c>
      <c r="O25" s="62"/>
      <c r="P25" s="62"/>
      <c r="Q25" s="139">
        <v>72.540000000000006</v>
      </c>
      <c r="R25" s="139">
        <v>72.540000000000006</v>
      </c>
      <c r="S25" s="63" t="s">
        <v>75</v>
      </c>
      <c r="T25" s="136" t="s">
        <v>46</v>
      </c>
      <c r="U25" s="136" t="s">
        <v>60</v>
      </c>
      <c r="V25" s="88">
        <v>44095</v>
      </c>
      <c r="W25" s="88">
        <v>44115</v>
      </c>
      <c r="X25" s="55" t="s">
        <v>40</v>
      </c>
      <c r="Y25" s="55" t="s">
        <v>40</v>
      </c>
      <c r="Z25" s="55" t="s">
        <v>40</v>
      </c>
      <c r="AA25" s="55" t="s">
        <v>40</v>
      </c>
      <c r="AB25" s="62" t="s">
        <v>120</v>
      </c>
      <c r="AC25" s="55" t="s">
        <v>37</v>
      </c>
      <c r="AD25" s="61">
        <v>876</v>
      </c>
      <c r="AE25" s="61" t="s">
        <v>94</v>
      </c>
      <c r="AF25" s="61">
        <v>1</v>
      </c>
      <c r="AG25" s="64">
        <v>97000000001</v>
      </c>
      <c r="AH25" s="62" t="s">
        <v>39</v>
      </c>
      <c r="AI25" s="65">
        <v>44135</v>
      </c>
      <c r="AJ25" s="140">
        <v>44135</v>
      </c>
      <c r="AK25" s="140">
        <v>44165</v>
      </c>
      <c r="AL25" s="136">
        <v>2020</v>
      </c>
      <c r="AM25" s="59" t="s">
        <v>40</v>
      </c>
      <c r="AW25" s="59" t="s">
        <v>124</v>
      </c>
    </row>
    <row r="26" spans="1:49" s="111" customFormat="1" x14ac:dyDescent="0.25">
      <c r="A26" s="112" t="s">
        <v>78</v>
      </c>
      <c r="B26" s="113"/>
      <c r="C26" s="73"/>
      <c r="D26" s="113"/>
      <c r="E26" s="114"/>
      <c r="F26" s="114"/>
      <c r="G26" s="73"/>
      <c r="H26" s="115"/>
      <c r="I26" s="115"/>
      <c r="J26" s="114"/>
      <c r="K26" s="114"/>
      <c r="L26" s="114"/>
      <c r="M26" s="114"/>
      <c r="N26" s="73"/>
      <c r="O26" s="73"/>
      <c r="P26" s="73"/>
      <c r="Q26" s="110">
        <f>SUM(Q27:Q32)</f>
        <v>1718.6070500000001</v>
      </c>
      <c r="R26" s="110">
        <f>SUM(R27:R32)</f>
        <v>2035.2244400000002</v>
      </c>
      <c r="S26" s="116"/>
      <c r="T26" s="114"/>
      <c r="U26" s="114"/>
      <c r="V26" s="117"/>
      <c r="W26" s="117"/>
      <c r="X26" s="73"/>
      <c r="Y26" s="73"/>
      <c r="Z26" s="73"/>
      <c r="AA26" s="73"/>
      <c r="AB26" s="73"/>
      <c r="AC26" s="73"/>
      <c r="AD26" s="114"/>
      <c r="AE26" s="114"/>
      <c r="AF26" s="114"/>
      <c r="AG26" s="114"/>
      <c r="AH26" s="73"/>
      <c r="AI26" s="114"/>
      <c r="AJ26" s="118"/>
      <c r="AK26" s="114"/>
      <c r="AL26" s="114"/>
      <c r="AM26" s="114"/>
      <c r="AW26" s="43"/>
    </row>
    <row r="27" spans="1:49" ht="50.25" customHeight="1" x14ac:dyDescent="0.25">
      <c r="A27" s="61">
        <v>8</v>
      </c>
      <c r="B27" s="68">
        <v>2017</v>
      </c>
      <c r="C27" s="62" t="s">
        <v>46</v>
      </c>
      <c r="D27" s="60" t="s">
        <v>106</v>
      </c>
      <c r="E27" s="61" t="s">
        <v>42</v>
      </c>
      <c r="F27" s="68">
        <v>10</v>
      </c>
      <c r="G27" s="62" t="s">
        <v>125</v>
      </c>
      <c r="H27" s="64" t="s">
        <v>126</v>
      </c>
      <c r="I27" s="64" t="s">
        <v>127</v>
      </c>
      <c r="J27" s="68" t="s">
        <v>56</v>
      </c>
      <c r="K27" s="68"/>
      <c r="L27" s="68"/>
      <c r="M27" s="61" t="s">
        <v>43</v>
      </c>
      <c r="N27" s="55" t="s">
        <v>128</v>
      </c>
      <c r="O27" s="55"/>
      <c r="P27" s="55"/>
      <c r="Q27" s="92">
        <v>1460.37033</v>
      </c>
      <c r="R27" s="92">
        <v>1752.4443900000001</v>
      </c>
      <c r="S27" s="69" t="s">
        <v>129</v>
      </c>
      <c r="T27" s="61" t="s">
        <v>46</v>
      </c>
      <c r="U27" s="61" t="s">
        <v>60</v>
      </c>
      <c r="V27" s="74">
        <v>44105</v>
      </c>
      <c r="W27" s="74">
        <f>V27</f>
        <v>44105</v>
      </c>
      <c r="X27" s="55" t="s">
        <v>151</v>
      </c>
      <c r="Y27" s="55" t="s">
        <v>150</v>
      </c>
      <c r="Z27" s="55">
        <v>2122003071</v>
      </c>
      <c r="AA27" s="55">
        <v>212201001</v>
      </c>
      <c r="AB27" s="62" t="s">
        <v>125</v>
      </c>
      <c r="AC27" s="55" t="s">
        <v>37</v>
      </c>
      <c r="AD27" s="61">
        <v>796</v>
      </c>
      <c r="AE27" s="61" t="s">
        <v>38</v>
      </c>
      <c r="AF27" s="61">
        <v>1</v>
      </c>
      <c r="AG27" s="64">
        <v>97000000000</v>
      </c>
      <c r="AH27" s="62" t="s">
        <v>39</v>
      </c>
      <c r="AI27" s="65">
        <f>W27+20</f>
        <v>44125</v>
      </c>
      <c r="AJ27" s="74">
        <f>AI27</f>
        <v>44125</v>
      </c>
      <c r="AK27" s="74">
        <v>45107</v>
      </c>
      <c r="AL27" s="60">
        <v>2020</v>
      </c>
      <c r="AM27" s="133" t="s">
        <v>40</v>
      </c>
      <c r="AN27" s="59" t="s">
        <v>86</v>
      </c>
      <c r="AO27" s="119"/>
      <c r="AP27" s="119"/>
      <c r="AQ27" s="119"/>
      <c r="AR27" s="119"/>
      <c r="AS27" s="119"/>
      <c r="AT27" s="119"/>
      <c r="AU27" s="119"/>
      <c r="AV27" s="119"/>
      <c r="AW27" s="62" t="s">
        <v>145</v>
      </c>
    </row>
    <row r="28" spans="1:49" ht="50.25" customHeight="1" x14ac:dyDescent="0.25">
      <c r="A28" s="61">
        <v>8</v>
      </c>
      <c r="B28" s="68">
        <v>2017</v>
      </c>
      <c r="C28" s="62" t="s">
        <v>46</v>
      </c>
      <c r="D28" s="60" t="s">
        <v>130</v>
      </c>
      <c r="E28" s="61" t="s">
        <v>42</v>
      </c>
      <c r="F28" s="68">
        <v>11</v>
      </c>
      <c r="G28" s="62" t="s">
        <v>131</v>
      </c>
      <c r="H28" s="94" t="s">
        <v>132</v>
      </c>
      <c r="I28" s="94" t="s">
        <v>133</v>
      </c>
      <c r="J28" s="68" t="s">
        <v>56</v>
      </c>
      <c r="K28" s="68"/>
      <c r="L28" s="68"/>
      <c r="M28" s="61" t="s">
        <v>43</v>
      </c>
      <c r="N28" s="62" t="s">
        <v>59</v>
      </c>
      <c r="O28" s="62"/>
      <c r="P28" s="62"/>
      <c r="Q28" s="92">
        <v>135.52005</v>
      </c>
      <c r="R28" s="92">
        <v>135.52005</v>
      </c>
      <c r="S28" s="69" t="s">
        <v>92</v>
      </c>
      <c r="T28" s="61" t="s">
        <v>46</v>
      </c>
      <c r="U28" s="61" t="s">
        <v>93</v>
      </c>
      <c r="V28" s="74">
        <v>44105</v>
      </c>
      <c r="W28" s="74">
        <f>V28+30</f>
        <v>44135</v>
      </c>
      <c r="X28" s="55" t="s">
        <v>40</v>
      </c>
      <c r="Y28" s="55" t="s">
        <v>40</v>
      </c>
      <c r="Z28" s="55" t="s">
        <v>40</v>
      </c>
      <c r="AA28" s="55" t="s">
        <v>40</v>
      </c>
      <c r="AB28" s="62" t="s">
        <v>131</v>
      </c>
      <c r="AC28" s="55" t="s">
        <v>37</v>
      </c>
      <c r="AD28" s="61">
        <v>796</v>
      </c>
      <c r="AE28" s="61" t="s">
        <v>38</v>
      </c>
      <c r="AF28" s="61">
        <v>1</v>
      </c>
      <c r="AG28" s="64">
        <v>97000000000</v>
      </c>
      <c r="AH28" s="62" t="s">
        <v>39</v>
      </c>
      <c r="AI28" s="65">
        <v>44185</v>
      </c>
      <c r="AJ28" s="74">
        <v>44197</v>
      </c>
      <c r="AK28" s="74">
        <v>45291</v>
      </c>
      <c r="AL28" s="60">
        <v>2021</v>
      </c>
      <c r="AM28" s="61" t="s">
        <v>40</v>
      </c>
      <c r="AN28" s="108" t="s">
        <v>87</v>
      </c>
      <c r="AW28" s="62" t="s">
        <v>146</v>
      </c>
    </row>
    <row r="29" spans="1:49" ht="57" customHeight="1" x14ac:dyDescent="0.25">
      <c r="A29" s="55">
        <v>7</v>
      </c>
      <c r="B29" s="60">
        <v>2027</v>
      </c>
      <c r="C29" s="55" t="s">
        <v>46</v>
      </c>
      <c r="D29" s="60" t="s">
        <v>79</v>
      </c>
      <c r="E29" s="61" t="s">
        <v>42</v>
      </c>
      <c r="F29" s="60">
        <v>5</v>
      </c>
      <c r="G29" s="62" t="s">
        <v>134</v>
      </c>
      <c r="H29" s="71" t="s">
        <v>135</v>
      </c>
      <c r="I29" s="71" t="s">
        <v>136</v>
      </c>
      <c r="J29" s="60" t="s">
        <v>56</v>
      </c>
      <c r="K29" s="60"/>
      <c r="L29" s="60"/>
      <c r="M29" s="61" t="s">
        <v>43</v>
      </c>
      <c r="N29" s="62" t="s">
        <v>59</v>
      </c>
      <c r="O29" s="62"/>
      <c r="P29" s="62"/>
      <c r="Q29" s="91">
        <v>24</v>
      </c>
      <c r="R29" s="92">
        <v>28.8</v>
      </c>
      <c r="S29" s="63" t="s">
        <v>75</v>
      </c>
      <c r="T29" s="61" t="s">
        <v>46</v>
      </c>
      <c r="U29" s="61" t="s">
        <v>60</v>
      </c>
      <c r="V29" s="74">
        <v>44095</v>
      </c>
      <c r="W29" s="74">
        <v>44115</v>
      </c>
      <c r="X29" s="55" t="s">
        <v>40</v>
      </c>
      <c r="Y29" s="55" t="s">
        <v>40</v>
      </c>
      <c r="Z29" s="55" t="s">
        <v>40</v>
      </c>
      <c r="AA29" s="55" t="s">
        <v>40</v>
      </c>
      <c r="AB29" s="62" t="s">
        <v>134</v>
      </c>
      <c r="AC29" s="55" t="s">
        <v>37</v>
      </c>
      <c r="AD29" s="61">
        <v>796</v>
      </c>
      <c r="AE29" s="61" t="s">
        <v>38</v>
      </c>
      <c r="AF29" s="61">
        <v>1</v>
      </c>
      <c r="AG29" s="64">
        <v>97000000000</v>
      </c>
      <c r="AH29" s="62" t="s">
        <v>39</v>
      </c>
      <c r="AI29" s="65">
        <v>44135</v>
      </c>
      <c r="AJ29" s="74">
        <v>44135</v>
      </c>
      <c r="AK29" s="74">
        <v>44196</v>
      </c>
      <c r="AL29" s="60">
        <v>2020</v>
      </c>
      <c r="AM29" s="61" t="s">
        <v>40</v>
      </c>
      <c r="AN29" s="93"/>
      <c r="AW29" s="61" t="s">
        <v>147</v>
      </c>
    </row>
    <row r="30" spans="1:49" ht="50.25" customHeight="1" x14ac:dyDescent="0.25">
      <c r="A30" s="61">
        <v>7</v>
      </c>
      <c r="B30" s="68">
        <v>2027</v>
      </c>
      <c r="C30" s="62" t="s">
        <v>46</v>
      </c>
      <c r="D30" s="60" t="s">
        <v>82</v>
      </c>
      <c r="E30" s="61" t="s">
        <v>83</v>
      </c>
      <c r="F30" s="60">
        <v>20</v>
      </c>
      <c r="G30" s="62" t="s">
        <v>137</v>
      </c>
      <c r="H30" s="94" t="s">
        <v>138</v>
      </c>
      <c r="I30" s="94" t="s">
        <v>139</v>
      </c>
      <c r="J30" s="68" t="s">
        <v>56</v>
      </c>
      <c r="K30" s="68"/>
      <c r="L30" s="68"/>
      <c r="M30" s="61" t="s">
        <v>43</v>
      </c>
      <c r="N30" s="62" t="s">
        <v>59</v>
      </c>
      <c r="O30" s="62"/>
      <c r="P30" s="62"/>
      <c r="Q30" s="92">
        <v>24.3</v>
      </c>
      <c r="R30" s="92">
        <v>29.16</v>
      </c>
      <c r="S30" s="63" t="s">
        <v>75</v>
      </c>
      <c r="T30" s="61" t="s">
        <v>46</v>
      </c>
      <c r="U30" s="61" t="s">
        <v>60</v>
      </c>
      <c r="V30" s="74">
        <v>44095</v>
      </c>
      <c r="W30" s="74">
        <v>44115</v>
      </c>
      <c r="X30" s="55" t="s">
        <v>40</v>
      </c>
      <c r="Y30" s="55" t="s">
        <v>40</v>
      </c>
      <c r="Z30" s="55" t="s">
        <v>40</v>
      </c>
      <c r="AA30" s="55" t="s">
        <v>40</v>
      </c>
      <c r="AB30" s="62" t="s">
        <v>137</v>
      </c>
      <c r="AC30" s="55" t="s">
        <v>37</v>
      </c>
      <c r="AD30" s="61">
        <v>876</v>
      </c>
      <c r="AE30" s="61" t="s">
        <v>94</v>
      </c>
      <c r="AF30" s="61">
        <v>1</v>
      </c>
      <c r="AG30" s="64">
        <v>97000000000</v>
      </c>
      <c r="AH30" s="62" t="s">
        <v>39</v>
      </c>
      <c r="AI30" s="65">
        <v>44135</v>
      </c>
      <c r="AJ30" s="74">
        <v>44135</v>
      </c>
      <c r="AK30" s="74">
        <v>44165</v>
      </c>
      <c r="AL30" s="60">
        <v>2020</v>
      </c>
      <c r="AM30" s="61" t="s">
        <v>40</v>
      </c>
      <c r="AN30" s="93"/>
      <c r="AW30" s="62" t="s">
        <v>148</v>
      </c>
    </row>
    <row r="31" spans="1:49" ht="50.25" customHeight="1" x14ac:dyDescent="0.25">
      <c r="A31" s="61">
        <v>7</v>
      </c>
      <c r="B31" s="68">
        <v>2027</v>
      </c>
      <c r="C31" s="62" t="s">
        <v>46</v>
      </c>
      <c r="D31" s="60" t="s">
        <v>82</v>
      </c>
      <c r="E31" s="81" t="s">
        <v>83</v>
      </c>
      <c r="F31" s="82">
        <v>23</v>
      </c>
      <c r="G31" s="80" t="s">
        <v>140</v>
      </c>
      <c r="H31" s="141" t="s">
        <v>141</v>
      </c>
      <c r="I31" s="141" t="s">
        <v>141</v>
      </c>
      <c r="J31" s="76" t="s">
        <v>56</v>
      </c>
      <c r="K31" s="76"/>
      <c r="L31" s="76"/>
      <c r="M31" s="77" t="s">
        <v>43</v>
      </c>
      <c r="N31" s="78" t="s">
        <v>59</v>
      </c>
      <c r="O31" s="78"/>
      <c r="P31" s="78"/>
      <c r="Q31" s="92">
        <v>46.666670000000003</v>
      </c>
      <c r="R31" s="142">
        <v>56</v>
      </c>
      <c r="S31" s="143" t="s">
        <v>75</v>
      </c>
      <c r="T31" s="79" t="s">
        <v>46</v>
      </c>
      <c r="U31" s="80" t="s">
        <v>60</v>
      </c>
      <c r="V31" s="74">
        <v>44095</v>
      </c>
      <c r="W31" s="74">
        <v>44115</v>
      </c>
      <c r="X31" s="55" t="s">
        <v>40</v>
      </c>
      <c r="Y31" s="55" t="s">
        <v>40</v>
      </c>
      <c r="Z31" s="79" t="s">
        <v>40</v>
      </c>
      <c r="AA31" s="79" t="s">
        <v>40</v>
      </c>
      <c r="AB31" s="62" t="s">
        <v>140</v>
      </c>
      <c r="AC31" s="79" t="s">
        <v>37</v>
      </c>
      <c r="AD31" s="81">
        <v>796</v>
      </c>
      <c r="AE31" s="81" t="s">
        <v>38</v>
      </c>
      <c r="AF31" s="80">
        <v>5</v>
      </c>
      <c r="AG31" s="81">
        <v>97000000000</v>
      </c>
      <c r="AH31" s="79" t="s">
        <v>39</v>
      </c>
      <c r="AI31" s="65">
        <v>44135</v>
      </c>
      <c r="AJ31" s="74">
        <v>44135</v>
      </c>
      <c r="AK31" s="74">
        <v>44165</v>
      </c>
      <c r="AL31" s="60">
        <v>2020</v>
      </c>
      <c r="AM31" s="61" t="s">
        <v>40</v>
      </c>
      <c r="AN31" s="93"/>
      <c r="AW31" s="62" t="s">
        <v>110</v>
      </c>
    </row>
    <row r="32" spans="1:49" ht="81.75" customHeight="1" x14ac:dyDescent="0.25">
      <c r="A32" s="61">
        <v>7</v>
      </c>
      <c r="B32" s="68">
        <v>2027</v>
      </c>
      <c r="C32" s="62" t="s">
        <v>46</v>
      </c>
      <c r="D32" s="60" t="s">
        <v>115</v>
      </c>
      <c r="E32" s="61" t="s">
        <v>80</v>
      </c>
      <c r="F32" s="60">
        <v>56</v>
      </c>
      <c r="G32" s="62" t="s">
        <v>142</v>
      </c>
      <c r="H32" s="94" t="s">
        <v>143</v>
      </c>
      <c r="I32" s="94" t="s">
        <v>144</v>
      </c>
      <c r="J32" s="68" t="s">
        <v>56</v>
      </c>
      <c r="K32" s="68"/>
      <c r="L32" s="68"/>
      <c r="M32" s="61" t="s">
        <v>43</v>
      </c>
      <c r="N32" s="62" t="s">
        <v>59</v>
      </c>
      <c r="O32" s="62"/>
      <c r="P32" s="62"/>
      <c r="Q32" s="92">
        <v>27.75</v>
      </c>
      <c r="R32" s="92">
        <v>33.299999999999997</v>
      </c>
      <c r="S32" s="63" t="s">
        <v>75</v>
      </c>
      <c r="T32" s="61" t="s">
        <v>46</v>
      </c>
      <c r="U32" s="61" t="s">
        <v>60</v>
      </c>
      <c r="V32" s="74">
        <v>44095</v>
      </c>
      <c r="W32" s="74">
        <v>44115</v>
      </c>
      <c r="X32" s="55" t="s">
        <v>40</v>
      </c>
      <c r="Y32" s="55" t="s">
        <v>40</v>
      </c>
      <c r="Z32" s="55" t="s">
        <v>40</v>
      </c>
      <c r="AA32" s="55" t="s">
        <v>40</v>
      </c>
      <c r="AB32" s="62" t="s">
        <v>142</v>
      </c>
      <c r="AC32" s="55" t="s">
        <v>37</v>
      </c>
      <c r="AD32" s="61">
        <v>796</v>
      </c>
      <c r="AE32" s="61" t="s">
        <v>38</v>
      </c>
      <c r="AF32" s="61">
        <v>1</v>
      </c>
      <c r="AG32" s="64">
        <v>97000000000</v>
      </c>
      <c r="AH32" s="62" t="s">
        <v>39</v>
      </c>
      <c r="AI32" s="65">
        <v>44135</v>
      </c>
      <c r="AJ32" s="74">
        <v>44135</v>
      </c>
      <c r="AK32" s="74">
        <v>44165</v>
      </c>
      <c r="AL32" s="60">
        <v>2020</v>
      </c>
      <c r="AM32" s="61" t="s">
        <v>40</v>
      </c>
      <c r="AN32" s="93"/>
      <c r="AW32" s="62" t="s">
        <v>149</v>
      </c>
    </row>
    <row r="33" spans="16:18" x14ac:dyDescent="0.25">
      <c r="P33" s="58" t="s">
        <v>76</v>
      </c>
      <c r="Q33" s="57">
        <f>Q26+Q23+Q16</f>
        <v>2155.7177766666669</v>
      </c>
      <c r="R33" s="57">
        <f>R26+R23+R16</f>
        <v>2545.2493199999999</v>
      </c>
    </row>
  </sheetData>
  <autoFilter ref="A15:AW23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7"/>
  <sheetViews>
    <sheetView tabSelected="1" workbookViewId="0">
      <pane ySplit="16" topLeftCell="A17" activePane="bottomLeft" state="frozen"/>
      <selection pane="bottomLeft" activeCell="H2" sqref="H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6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5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1" customWidth="1"/>
    <col min="18" max="18" width="13.5703125" style="51" customWidth="1"/>
    <col min="19" max="19" width="17.7109375" style="35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3" customWidth="1"/>
    <col min="50" max="16384" width="9.140625" style="9"/>
  </cols>
  <sheetData>
    <row r="2" spans="1:49" s="29" customFormat="1" ht="18" customHeight="1" x14ac:dyDescent="0.35">
      <c r="A2" s="53" t="s">
        <v>84</v>
      </c>
      <c r="B2" s="46"/>
      <c r="C2" s="25"/>
      <c r="D2" s="37"/>
      <c r="E2" s="25"/>
      <c r="F2" s="25"/>
      <c r="G2" s="26"/>
      <c r="H2" s="3" t="s">
        <v>152</v>
      </c>
      <c r="I2" s="26"/>
      <c r="J2" s="25"/>
      <c r="K2" s="25"/>
      <c r="L2" s="25"/>
      <c r="M2" s="44"/>
      <c r="N2" s="25"/>
      <c r="O2" s="25"/>
      <c r="P2" s="25"/>
      <c r="Q2" s="48"/>
      <c r="R2" s="48"/>
      <c r="S2" s="32"/>
      <c r="T2" s="25"/>
      <c r="U2" s="25"/>
      <c r="V2" s="25"/>
      <c r="W2" s="25"/>
      <c r="X2" s="25"/>
      <c r="Y2" s="25"/>
      <c r="Z2" s="25"/>
      <c r="AA2" s="25"/>
      <c r="AB2" s="28"/>
      <c r="AC2" s="25"/>
      <c r="AD2" s="2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40"/>
    </row>
    <row r="3" spans="1:49" x14ac:dyDescent="0.25">
      <c r="B3" s="9"/>
    </row>
    <row r="4" spans="1:49" ht="11.25" hidden="1" customHeight="1" x14ac:dyDescent="0.25">
      <c r="A4" s="159" t="s">
        <v>0</v>
      </c>
      <c r="B4" s="159"/>
      <c r="C4" s="159"/>
      <c r="D4" s="159" t="s">
        <v>57</v>
      </c>
      <c r="E4" s="159"/>
      <c r="F4" s="159"/>
      <c r="G4" s="159"/>
      <c r="H4" s="21"/>
      <c r="I4" s="21"/>
      <c r="J4" s="1"/>
      <c r="K4" s="1"/>
      <c r="L4" s="1"/>
      <c r="M4" s="21"/>
      <c r="N4" s="2"/>
      <c r="O4" s="2"/>
      <c r="P4" s="2"/>
      <c r="Q4" s="49"/>
      <c r="R4" s="49"/>
      <c r="S4" s="33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1"/>
    </row>
    <row r="5" spans="1:49" ht="11.25" hidden="1" customHeight="1" x14ac:dyDescent="0.25">
      <c r="A5" s="159" t="s">
        <v>1</v>
      </c>
      <c r="B5" s="159"/>
      <c r="C5" s="159"/>
      <c r="D5" s="159" t="s">
        <v>2</v>
      </c>
      <c r="E5" s="159"/>
      <c r="F5" s="159"/>
      <c r="G5" s="159"/>
      <c r="H5" s="21"/>
      <c r="I5" s="21"/>
      <c r="J5" s="1"/>
      <c r="K5" s="1"/>
      <c r="L5" s="1"/>
      <c r="M5" s="21"/>
      <c r="N5" s="2"/>
      <c r="O5" s="2"/>
      <c r="P5" s="2"/>
      <c r="Q5" s="49"/>
      <c r="R5" s="49"/>
      <c r="S5" s="33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1"/>
    </row>
    <row r="6" spans="1:49" ht="11.25" hidden="1" customHeight="1" x14ac:dyDescent="0.25">
      <c r="A6" s="159" t="s">
        <v>3</v>
      </c>
      <c r="B6" s="159"/>
      <c r="C6" s="159"/>
      <c r="D6" s="159" t="s">
        <v>4</v>
      </c>
      <c r="E6" s="159"/>
      <c r="F6" s="159"/>
      <c r="G6" s="159"/>
      <c r="H6" s="21"/>
      <c r="I6" s="21"/>
      <c r="J6" s="1"/>
      <c r="K6" s="1"/>
      <c r="L6" s="1"/>
      <c r="M6" s="21"/>
      <c r="N6" s="2"/>
      <c r="O6" s="2"/>
      <c r="P6" s="2"/>
      <c r="Q6" s="49"/>
      <c r="R6" s="49"/>
      <c r="S6" s="33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1"/>
    </row>
    <row r="7" spans="1:49" ht="11.25" hidden="1" customHeight="1" x14ac:dyDescent="0.25">
      <c r="A7" s="159" t="s">
        <v>5</v>
      </c>
      <c r="B7" s="159"/>
      <c r="C7" s="159"/>
      <c r="D7" s="159" t="s">
        <v>58</v>
      </c>
      <c r="E7" s="159"/>
      <c r="F7" s="159"/>
      <c r="G7" s="159"/>
      <c r="H7" s="21"/>
      <c r="I7" s="21"/>
      <c r="J7" s="1"/>
      <c r="K7" s="1"/>
      <c r="L7" s="1"/>
      <c r="M7" s="21"/>
      <c r="N7" s="2"/>
      <c r="O7" s="2"/>
      <c r="P7" s="2"/>
      <c r="Q7" s="49"/>
      <c r="R7" s="49"/>
      <c r="S7" s="33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1"/>
    </row>
    <row r="8" spans="1:49" ht="11.25" hidden="1" customHeight="1" x14ac:dyDescent="0.25">
      <c r="A8" s="159" t="s">
        <v>6</v>
      </c>
      <c r="B8" s="159"/>
      <c r="C8" s="159"/>
      <c r="D8" s="160">
        <v>2124021783</v>
      </c>
      <c r="E8" s="160"/>
      <c r="F8" s="160"/>
      <c r="G8" s="160"/>
      <c r="H8" s="24"/>
      <c r="I8" s="24"/>
      <c r="J8" s="1"/>
      <c r="K8" s="1"/>
      <c r="L8" s="1"/>
      <c r="M8" s="21"/>
      <c r="N8" s="2"/>
      <c r="O8" s="2"/>
      <c r="P8" s="2"/>
      <c r="Q8" s="49"/>
      <c r="R8" s="49"/>
      <c r="S8" s="33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1"/>
    </row>
    <row r="9" spans="1:49" ht="11.25" hidden="1" customHeight="1" x14ac:dyDescent="0.25">
      <c r="A9" s="159" t="s">
        <v>7</v>
      </c>
      <c r="B9" s="159"/>
      <c r="C9" s="159"/>
      <c r="D9" s="159">
        <v>212401001</v>
      </c>
      <c r="E9" s="159"/>
      <c r="F9" s="159"/>
      <c r="G9" s="159"/>
      <c r="H9" s="21"/>
      <c r="I9" s="21"/>
      <c r="J9" s="1"/>
      <c r="K9" s="1"/>
      <c r="L9" s="1"/>
      <c r="M9" s="21"/>
      <c r="N9" s="2"/>
      <c r="O9" s="2"/>
      <c r="P9" s="2"/>
      <c r="Q9" s="49"/>
      <c r="R9" s="49"/>
      <c r="S9" s="33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1"/>
    </row>
    <row r="10" spans="1:49" ht="11.25" hidden="1" customHeight="1" x14ac:dyDescent="0.25">
      <c r="A10" s="159" t="s">
        <v>8</v>
      </c>
      <c r="B10" s="159"/>
      <c r="C10" s="159"/>
      <c r="D10" s="163">
        <v>97410000000</v>
      </c>
      <c r="E10" s="163"/>
      <c r="F10" s="163"/>
      <c r="G10" s="163"/>
      <c r="H10" s="22"/>
      <c r="I10" s="22"/>
      <c r="J10" s="1"/>
      <c r="K10" s="1"/>
      <c r="L10" s="1"/>
      <c r="M10" s="21"/>
      <c r="N10" s="2"/>
      <c r="O10" s="2"/>
      <c r="P10" s="2"/>
      <c r="Q10" s="49"/>
      <c r="R10" s="49"/>
      <c r="S10" s="33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41"/>
    </row>
    <row r="11" spans="1:49" ht="15" customHeight="1" x14ac:dyDescent="0.35">
      <c r="B11" s="53" t="s">
        <v>77</v>
      </c>
      <c r="C11" s="3"/>
      <c r="D11" s="38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0"/>
      <c r="R11" s="50"/>
      <c r="S11" s="34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2"/>
    </row>
    <row r="12" spans="1:49" ht="8.25" customHeight="1" x14ac:dyDescent="0.35">
      <c r="A12" s="3"/>
      <c r="B12" s="47"/>
      <c r="C12" s="3"/>
      <c r="D12" s="38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50"/>
      <c r="R12" s="50"/>
      <c r="S12" s="34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2"/>
    </row>
    <row r="13" spans="1:49" ht="25.5" customHeight="1" x14ac:dyDescent="0.25">
      <c r="A13" s="153" t="s">
        <v>9</v>
      </c>
      <c r="B13" s="144" t="s">
        <v>10</v>
      </c>
      <c r="C13" s="147" t="s">
        <v>11</v>
      </c>
      <c r="D13" s="148"/>
      <c r="E13" s="144" t="s">
        <v>14</v>
      </c>
      <c r="F13" s="144" t="s">
        <v>12</v>
      </c>
      <c r="G13" s="153" t="s">
        <v>13</v>
      </c>
      <c r="H13" s="144" t="s">
        <v>44</v>
      </c>
      <c r="I13" s="144" t="s">
        <v>45</v>
      </c>
      <c r="J13" s="144" t="s">
        <v>47</v>
      </c>
      <c r="K13" s="144" t="s">
        <v>61</v>
      </c>
      <c r="L13" s="144" t="s">
        <v>62</v>
      </c>
      <c r="M13" s="153" t="s">
        <v>15</v>
      </c>
      <c r="N13" s="153" t="s">
        <v>16</v>
      </c>
      <c r="O13" s="144" t="s">
        <v>63</v>
      </c>
      <c r="P13" s="144" t="s">
        <v>63</v>
      </c>
      <c r="Q13" s="154" t="s">
        <v>48</v>
      </c>
      <c r="R13" s="150" t="s">
        <v>49</v>
      </c>
      <c r="S13" s="153" t="s">
        <v>17</v>
      </c>
      <c r="T13" s="147" t="s">
        <v>18</v>
      </c>
      <c r="U13" s="148"/>
      <c r="V13" s="148"/>
      <c r="W13" s="149"/>
      <c r="X13" s="147" t="s">
        <v>19</v>
      </c>
      <c r="Y13" s="148"/>
      <c r="Z13" s="148"/>
      <c r="AA13" s="149"/>
      <c r="AB13" s="153" t="s">
        <v>20</v>
      </c>
      <c r="AC13" s="153"/>
      <c r="AD13" s="164"/>
      <c r="AE13" s="153"/>
      <c r="AF13" s="153"/>
      <c r="AG13" s="153"/>
      <c r="AH13" s="153"/>
      <c r="AI13" s="153"/>
      <c r="AJ13" s="153"/>
      <c r="AK13" s="153"/>
      <c r="AL13" s="153" t="s">
        <v>21</v>
      </c>
      <c r="AM13" s="153" t="s">
        <v>22</v>
      </c>
      <c r="AN13" s="165" t="s">
        <v>64</v>
      </c>
      <c r="AO13" s="166"/>
      <c r="AP13" s="166"/>
      <c r="AQ13" s="166"/>
      <c r="AR13" s="166"/>
      <c r="AS13" s="166"/>
      <c r="AT13" s="166"/>
      <c r="AU13" s="166"/>
      <c r="AV13" s="167"/>
      <c r="AW13" s="144" t="s">
        <v>23</v>
      </c>
    </row>
    <row r="14" spans="1:49" ht="21.75" customHeight="1" x14ac:dyDescent="0.25">
      <c r="A14" s="153"/>
      <c r="B14" s="145"/>
      <c r="C14" s="153" t="s">
        <v>24</v>
      </c>
      <c r="D14" s="153" t="s">
        <v>25</v>
      </c>
      <c r="E14" s="145"/>
      <c r="F14" s="145"/>
      <c r="G14" s="153"/>
      <c r="H14" s="145"/>
      <c r="I14" s="145"/>
      <c r="J14" s="145"/>
      <c r="K14" s="145"/>
      <c r="L14" s="145"/>
      <c r="M14" s="153"/>
      <c r="N14" s="153"/>
      <c r="O14" s="145"/>
      <c r="P14" s="145"/>
      <c r="Q14" s="155"/>
      <c r="R14" s="151"/>
      <c r="S14" s="153"/>
      <c r="T14" s="153" t="s">
        <v>26</v>
      </c>
      <c r="U14" s="153" t="s">
        <v>27</v>
      </c>
      <c r="V14" s="157" t="s">
        <v>50</v>
      </c>
      <c r="W14" s="157" t="s">
        <v>51</v>
      </c>
      <c r="X14" s="153" t="s">
        <v>52</v>
      </c>
      <c r="Y14" s="153" t="s">
        <v>28</v>
      </c>
      <c r="Z14" s="144" t="s">
        <v>6</v>
      </c>
      <c r="AA14" s="176" t="s">
        <v>7</v>
      </c>
      <c r="AB14" s="153" t="s">
        <v>29</v>
      </c>
      <c r="AC14" s="153" t="s">
        <v>30</v>
      </c>
      <c r="AD14" s="164" t="s">
        <v>31</v>
      </c>
      <c r="AE14" s="153"/>
      <c r="AF14" s="153" t="s">
        <v>32</v>
      </c>
      <c r="AG14" s="153" t="s">
        <v>33</v>
      </c>
      <c r="AH14" s="153"/>
      <c r="AI14" s="178" t="s">
        <v>53</v>
      </c>
      <c r="AJ14" s="153" t="s">
        <v>55</v>
      </c>
      <c r="AK14" s="161" t="s">
        <v>54</v>
      </c>
      <c r="AL14" s="153"/>
      <c r="AM14" s="153"/>
      <c r="AN14" s="168" t="s">
        <v>65</v>
      </c>
      <c r="AO14" s="168" t="s">
        <v>66</v>
      </c>
      <c r="AP14" s="168" t="s">
        <v>67</v>
      </c>
      <c r="AQ14" s="170" t="s">
        <v>68</v>
      </c>
      <c r="AR14" s="170" t="s">
        <v>69</v>
      </c>
      <c r="AS14" s="172" t="s">
        <v>70</v>
      </c>
      <c r="AT14" s="174" t="s">
        <v>71</v>
      </c>
      <c r="AU14" s="175"/>
      <c r="AV14" s="168" t="s">
        <v>72</v>
      </c>
      <c r="AW14" s="145"/>
    </row>
    <row r="15" spans="1:49" ht="106.5" customHeight="1" x14ac:dyDescent="0.25">
      <c r="A15" s="144"/>
      <c r="B15" s="145"/>
      <c r="C15" s="144"/>
      <c r="D15" s="144"/>
      <c r="E15" s="146"/>
      <c r="F15" s="146"/>
      <c r="G15" s="144"/>
      <c r="H15" s="146"/>
      <c r="I15" s="146"/>
      <c r="J15" s="146"/>
      <c r="K15" s="146"/>
      <c r="L15" s="146"/>
      <c r="M15" s="144"/>
      <c r="N15" s="144"/>
      <c r="O15" s="146"/>
      <c r="P15" s="146"/>
      <c r="Q15" s="156"/>
      <c r="R15" s="152"/>
      <c r="S15" s="144"/>
      <c r="T15" s="144"/>
      <c r="U15" s="144"/>
      <c r="V15" s="158"/>
      <c r="W15" s="158"/>
      <c r="X15" s="144"/>
      <c r="Y15" s="144"/>
      <c r="Z15" s="146"/>
      <c r="AA15" s="177"/>
      <c r="AB15" s="144"/>
      <c r="AC15" s="144"/>
      <c r="AD15" s="23" t="s">
        <v>34</v>
      </c>
      <c r="AE15" s="56" t="s">
        <v>35</v>
      </c>
      <c r="AF15" s="144"/>
      <c r="AG15" s="56" t="s">
        <v>36</v>
      </c>
      <c r="AH15" s="56" t="s">
        <v>35</v>
      </c>
      <c r="AI15" s="179"/>
      <c r="AJ15" s="144"/>
      <c r="AK15" s="162"/>
      <c r="AL15" s="144"/>
      <c r="AM15" s="144"/>
      <c r="AN15" s="169"/>
      <c r="AO15" s="169"/>
      <c r="AP15" s="169"/>
      <c r="AQ15" s="171"/>
      <c r="AR15" s="171"/>
      <c r="AS15" s="173"/>
      <c r="AT15" s="52" t="s">
        <v>73</v>
      </c>
      <c r="AU15" s="52" t="s">
        <v>74</v>
      </c>
      <c r="AV15" s="169"/>
      <c r="AW15" s="146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8:18" x14ac:dyDescent="0.25">
      <c r="R17" s="72"/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№5 ПЗ20</vt:lpstr>
      <vt:lpstr>Кор №5 ПЗ 20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2020-09-23T11:57:12Z</dcterms:modified>
</cp:coreProperties>
</file>